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Maximpopov/Downloads/"/>
    </mc:Choice>
  </mc:AlternateContent>
  <xr:revisionPtr revIDLastSave="0" documentId="13_ncr:1_{EBFF6312-D61D-464A-A0D0-6A79FC96EB14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7" i="1" l="1"/>
  <c r="D87" i="1"/>
  <c r="E79" i="1"/>
  <c r="D79" i="1"/>
  <c r="E70" i="1"/>
  <c r="D70" i="1"/>
  <c r="E53" i="1"/>
  <c r="D53" i="1"/>
  <c r="E50" i="1"/>
  <c r="D50" i="1"/>
  <c r="E34" i="1"/>
  <c r="E36" i="1" s="1"/>
  <c r="D34" i="1"/>
  <c r="D36" i="1" s="1"/>
  <c r="F22" i="1"/>
  <c r="E22" i="1"/>
  <c r="D22" i="1"/>
  <c r="F19" i="1"/>
  <c r="E19" i="1"/>
  <c r="D19" i="1"/>
  <c r="F10" i="1"/>
  <c r="E10" i="1"/>
  <c r="D10" i="1"/>
  <c r="F5" i="1"/>
  <c r="E5" i="1"/>
  <c r="D5" i="1"/>
  <c r="E18" i="1" l="1"/>
  <c r="D59" i="1"/>
  <c r="D81" i="1" s="1"/>
  <c r="D4" i="1"/>
  <c r="F18" i="1"/>
  <c r="D18" i="1"/>
  <c r="E59" i="1"/>
  <c r="E81" i="1" s="1"/>
  <c r="E4" i="1"/>
  <c r="E27" i="1" s="1"/>
  <c r="F4" i="1"/>
  <c r="F27" i="1" s="1"/>
  <c r="E88" i="1"/>
  <c r="E41" i="1"/>
  <c r="D88" i="1"/>
  <c r="D41" i="1"/>
  <c r="D27" i="1"/>
</calcChain>
</file>

<file path=xl/sharedStrings.xml><?xml version="1.0" encoding="utf-8"?>
<sst xmlns="http://schemas.openxmlformats.org/spreadsheetml/2006/main" count="70" uniqueCount="67">
  <si>
    <t>Баланс</t>
  </si>
  <si>
    <t>Активы</t>
  </si>
  <si>
    <t>Внеоборотные активы</t>
  </si>
  <si>
    <t>Нематериальные активы</t>
  </si>
  <si>
    <t>Основные средства</t>
  </si>
  <si>
    <t>Отложенные налоговые активы</t>
  </si>
  <si>
    <t>Прочие внеоборотные активы</t>
  </si>
  <si>
    <t>Оборотные активы</t>
  </si>
  <si>
    <t>Запасы</t>
  </si>
  <si>
    <t>Налог на доб. стоимость</t>
  </si>
  <si>
    <t>Дебиторская задолженность</t>
  </si>
  <si>
    <t>Фин.вложения</t>
  </si>
  <si>
    <t>Денежные средства и экв.</t>
  </si>
  <si>
    <t>Прочие оборотные активы</t>
  </si>
  <si>
    <t>Обязательства</t>
  </si>
  <si>
    <t>Долгосрочные обязательства</t>
  </si>
  <si>
    <t>Отложенные налоговые обяз.</t>
  </si>
  <si>
    <t>Прочие обязательства</t>
  </si>
  <si>
    <t>Краткосрочные обязательства</t>
  </si>
  <si>
    <t>Заемные средства</t>
  </si>
  <si>
    <t>Кредиторская задолженность</t>
  </si>
  <si>
    <t>Оценочные обязательства</t>
  </si>
  <si>
    <t>Капитал и резервы</t>
  </si>
  <si>
    <t>Отчет о прибылях и убытках</t>
  </si>
  <si>
    <t>Выручка</t>
  </si>
  <si>
    <t>Себестоимость продаж</t>
  </si>
  <si>
    <t xml:space="preserve">Валовая прибыль </t>
  </si>
  <si>
    <t>Упр. расходы</t>
  </si>
  <si>
    <t>Прибыль от продаж</t>
  </si>
  <si>
    <t>Проценты к получению</t>
  </si>
  <si>
    <t>Проценты к уплате</t>
  </si>
  <si>
    <t xml:space="preserve">Прочие доходы </t>
  </si>
  <si>
    <t>Прочие расходы</t>
  </si>
  <si>
    <t>Прибыль до налогов</t>
  </si>
  <si>
    <t>Налог на прибыль</t>
  </si>
  <si>
    <t>Прочее</t>
  </si>
  <si>
    <t>Чистая прибыль</t>
  </si>
  <si>
    <t>Отчет о движении денежных средств</t>
  </si>
  <si>
    <t>Денежные потоки от текущих операций</t>
  </si>
  <si>
    <t>Поступления – всего</t>
  </si>
  <si>
    <t>от продаж</t>
  </si>
  <si>
    <t>прочие</t>
  </si>
  <si>
    <t>Платежи – всего</t>
  </si>
  <si>
    <t>поставщикам</t>
  </si>
  <si>
    <t>оплата труда</t>
  </si>
  <si>
    <t>налог на прибыль</t>
  </si>
  <si>
    <t>прочие платежи</t>
  </si>
  <si>
    <t>Сальдо денежных потоков от текущих операций</t>
  </si>
  <si>
    <t>Денежные потоки от инвест операций</t>
  </si>
  <si>
    <t>Продажа внеоборотных активов</t>
  </si>
  <si>
    <t>Возврат предоставленных займов</t>
  </si>
  <si>
    <t>Дивиденды, проценты</t>
  </si>
  <si>
    <t>Платежи всего</t>
  </si>
  <si>
    <t>Приобретение, создание внеоборотных активов</t>
  </si>
  <si>
    <t>Приобретение долга, предоставление займов</t>
  </si>
  <si>
    <t>Сальдо денежных потоков от инвест операций</t>
  </si>
  <si>
    <t>Денежные потоки от фин.операций</t>
  </si>
  <si>
    <t>Получение кредитов и займов</t>
  </si>
  <si>
    <t>Возврат кредитов и займов</t>
  </si>
  <si>
    <t>Прочие платежи</t>
  </si>
  <si>
    <t>Сальдо денежных потоков от фин операций</t>
  </si>
  <si>
    <t>Сальдо денежных потоков</t>
  </si>
  <si>
    <t>Остаток денежных средств на начало периода</t>
  </si>
  <si>
    <t>Остаток денежных средств на конец периода</t>
  </si>
  <si>
    <t>Метрики</t>
  </si>
  <si>
    <t>Net Debt</t>
  </si>
  <si>
    <t>EBITDA (Берем прибыль от продаж)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</si>
</sst>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0" borderId="2" xfId="0" applyFont="1" applyBorder="1"/>
    <xf numFmtId="0" fontId="5" fillId="0" borderId="3" xfId="0" applyFont="1" applyBorder="1"/>
    <xf numFmtId="0" fontId="6" fillId="0" borderId="0" xfId="0" applyFont="1"/>
    <xf numFmtId="0" fontId="7" fillId="0" borderId="0" xfId="0" applyFont="1"/>
    <xf numFmtId="0" fontId="4" fillId="0" borderId="0" xfId="0" applyFont="1"/>
    <xf numFmtId="0" fontId="8" fillId="0" borderId="0" xfId="0" applyFont="1"/>
    <xf numFmtId="0" fontId="3" fillId="0" borderId="2" xfId="0" applyFont="1" applyBorder="1"/>
    <xf numFmtId="0" fontId="3" fillId="0" borderId="0" xfId="0" applyFont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90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J12" sqref="J12"/>
    </sheetView>
  </sheetViews>
  <sheetFormatPr baseColWidth="10" defaultColWidth="12.6640625" defaultRowHeight="15.75" customHeight="1" x14ac:dyDescent="0.15"/>
  <cols>
    <col min="1" max="1" width="3.33203125" customWidth="1"/>
    <col min="2" max="2" width="3" customWidth="1"/>
    <col min="3" max="3" width="39.6640625" customWidth="1"/>
  </cols>
  <sheetData>
    <row r="1" spans="1:23" ht="16" x14ac:dyDescent="0.2">
      <c r="A1" s="1"/>
      <c r="B1" s="1"/>
      <c r="C1" s="1"/>
      <c r="D1" s="2">
        <v>2023</v>
      </c>
      <c r="E1" s="2">
        <v>2022</v>
      </c>
      <c r="F1" s="2">
        <v>2021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8" x14ac:dyDescent="0.2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3" x14ac:dyDescent="0.15"/>
    <row r="4" spans="1:23" ht="16" x14ac:dyDescent="0.2">
      <c r="A4" s="5" t="s">
        <v>1</v>
      </c>
      <c r="B4" s="1"/>
      <c r="C4" s="1"/>
      <c r="D4" s="2">
        <f t="shared" ref="D4:F4" si="0">D5+D10</f>
        <v>1419003</v>
      </c>
      <c r="E4" s="2">
        <f t="shared" si="0"/>
        <v>696124</v>
      </c>
      <c r="F4" s="2">
        <f t="shared" si="0"/>
        <v>865642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4" x14ac:dyDescent="0.15">
      <c r="A5" s="6"/>
      <c r="B5" s="6" t="s">
        <v>2</v>
      </c>
      <c r="C5" s="6"/>
      <c r="D5" s="6">
        <f t="shared" ref="D5:F5" si="1">SUM(D6:D9)</f>
        <v>84885</v>
      </c>
      <c r="E5" s="6">
        <f t="shared" si="1"/>
        <v>47558</v>
      </c>
      <c r="F5" s="6">
        <f t="shared" si="1"/>
        <v>49694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13" x14ac:dyDescent="0.15">
      <c r="C6" s="7" t="s">
        <v>3</v>
      </c>
      <c r="D6" s="7">
        <v>669</v>
      </c>
      <c r="E6" s="7">
        <v>788</v>
      </c>
      <c r="F6" s="7">
        <v>17</v>
      </c>
    </row>
    <row r="7" spans="1:23" ht="13" x14ac:dyDescent="0.15">
      <c r="C7" s="7" t="s">
        <v>4</v>
      </c>
      <c r="D7" s="7">
        <v>76685</v>
      </c>
      <c r="E7" s="7">
        <v>45284</v>
      </c>
      <c r="F7" s="7">
        <v>47879</v>
      </c>
    </row>
    <row r="8" spans="1:23" ht="13" x14ac:dyDescent="0.15">
      <c r="C8" s="7" t="s">
        <v>5</v>
      </c>
      <c r="D8" s="7">
        <v>6369</v>
      </c>
      <c r="E8" s="7"/>
      <c r="F8" s="7"/>
    </row>
    <row r="9" spans="1:23" ht="13" x14ac:dyDescent="0.15">
      <c r="C9" s="7" t="s">
        <v>6</v>
      </c>
      <c r="D9" s="7">
        <v>1162</v>
      </c>
      <c r="E9" s="7">
        <v>1486</v>
      </c>
      <c r="F9" s="7">
        <v>1798</v>
      </c>
    </row>
    <row r="10" spans="1:23" ht="14" x14ac:dyDescent="0.15">
      <c r="B10" s="6" t="s">
        <v>7</v>
      </c>
      <c r="D10" s="8">
        <f t="shared" ref="D10:F10" si="2">SUM(D11:D16)</f>
        <v>1334118</v>
      </c>
      <c r="E10" s="8">
        <f t="shared" si="2"/>
        <v>648566</v>
      </c>
      <c r="F10" s="8">
        <f t="shared" si="2"/>
        <v>815948</v>
      </c>
    </row>
    <row r="11" spans="1:23" ht="13" x14ac:dyDescent="0.15">
      <c r="C11" s="7" t="s">
        <v>8</v>
      </c>
      <c r="D11" s="7">
        <v>486325</v>
      </c>
      <c r="E11" s="7">
        <v>213155</v>
      </c>
      <c r="F11" s="7">
        <v>403820</v>
      </c>
    </row>
    <row r="12" spans="1:23" ht="13" x14ac:dyDescent="0.15">
      <c r="C12" s="7" t="s">
        <v>9</v>
      </c>
      <c r="D12" s="7">
        <v>258</v>
      </c>
      <c r="E12" s="7"/>
      <c r="F12" s="7">
        <v>168</v>
      </c>
    </row>
    <row r="13" spans="1:23" ht="13" x14ac:dyDescent="0.15">
      <c r="C13" s="7" t="s">
        <v>10</v>
      </c>
      <c r="D13" s="7">
        <v>826369</v>
      </c>
      <c r="E13" s="7">
        <v>347673</v>
      </c>
      <c r="F13" s="7">
        <v>384485</v>
      </c>
    </row>
    <row r="14" spans="1:23" ht="13" x14ac:dyDescent="0.15">
      <c r="C14" s="7" t="s">
        <v>11</v>
      </c>
      <c r="D14" s="7">
        <v>6871</v>
      </c>
      <c r="E14" s="7">
        <v>12851</v>
      </c>
      <c r="F14" s="7">
        <v>24746</v>
      </c>
    </row>
    <row r="15" spans="1:23" ht="13" x14ac:dyDescent="0.15">
      <c r="C15" s="7" t="s">
        <v>12</v>
      </c>
      <c r="D15" s="7">
        <v>13628</v>
      </c>
      <c r="E15" s="7">
        <v>74438</v>
      </c>
      <c r="F15" s="7">
        <v>754</v>
      </c>
    </row>
    <row r="16" spans="1:23" ht="13" x14ac:dyDescent="0.15">
      <c r="C16" s="7" t="s">
        <v>13</v>
      </c>
      <c r="D16" s="7">
        <v>667</v>
      </c>
      <c r="E16" s="7">
        <v>449</v>
      </c>
      <c r="F16" s="7">
        <v>1975</v>
      </c>
    </row>
    <row r="17" spans="1:23" ht="13" x14ac:dyDescent="0.15"/>
    <row r="18" spans="1:23" ht="16" x14ac:dyDescent="0.2">
      <c r="A18" s="5" t="s">
        <v>14</v>
      </c>
      <c r="B18" s="1"/>
      <c r="C18" s="1"/>
      <c r="D18" s="2">
        <f t="shared" ref="D18:F18" si="3">D19+D22</f>
        <v>1197958</v>
      </c>
      <c r="E18" s="2">
        <f t="shared" si="3"/>
        <v>497438</v>
      </c>
      <c r="F18" s="2">
        <f t="shared" si="3"/>
        <v>687712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4" x14ac:dyDescent="0.15">
      <c r="A19" s="6"/>
      <c r="B19" s="6" t="s">
        <v>15</v>
      </c>
      <c r="C19" s="6"/>
      <c r="D19" s="6">
        <f t="shared" ref="D19:F19" si="4">D20+D21</f>
        <v>22941</v>
      </c>
      <c r="E19" s="6">
        <f t="shared" si="4"/>
        <v>2662</v>
      </c>
      <c r="F19" s="6">
        <f t="shared" si="4"/>
        <v>6515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3" x14ac:dyDescent="0.15">
      <c r="A20" s="7"/>
      <c r="B20" s="7"/>
      <c r="C20" s="7" t="s">
        <v>16</v>
      </c>
      <c r="D20" s="7">
        <v>8291</v>
      </c>
      <c r="E20" s="7">
        <v>1653</v>
      </c>
      <c r="F20" s="7">
        <v>1959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3" x14ac:dyDescent="0.15">
      <c r="A21" s="7"/>
      <c r="B21" s="7"/>
      <c r="C21" s="7" t="s">
        <v>17</v>
      </c>
      <c r="D21" s="7">
        <v>14650</v>
      </c>
      <c r="E21" s="7">
        <v>1009</v>
      </c>
      <c r="F21" s="7">
        <v>4556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4" x14ac:dyDescent="0.15">
      <c r="A22" s="6"/>
      <c r="B22" s="6" t="s">
        <v>18</v>
      </c>
      <c r="C22" s="6"/>
      <c r="D22" s="6">
        <f t="shared" ref="D22:F22" si="5">SUM(D23:D25)</f>
        <v>1175017</v>
      </c>
      <c r="E22" s="6">
        <f t="shared" si="5"/>
        <v>494776</v>
      </c>
      <c r="F22" s="6">
        <f t="shared" si="5"/>
        <v>681197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3" x14ac:dyDescent="0.15">
      <c r="A23" s="9"/>
      <c r="B23" s="9"/>
      <c r="C23" s="7" t="s">
        <v>19</v>
      </c>
      <c r="D23" s="7">
        <v>350787</v>
      </c>
      <c r="E23" s="7">
        <v>135171</v>
      </c>
      <c r="F23" s="7">
        <v>258010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spans="1:23" ht="13" x14ac:dyDescent="0.15">
      <c r="A24" s="9"/>
      <c r="B24" s="9"/>
      <c r="C24" s="7" t="s">
        <v>20</v>
      </c>
      <c r="D24" s="7">
        <v>813333</v>
      </c>
      <c r="E24" s="7">
        <v>355272</v>
      </c>
      <c r="F24" s="7">
        <v>422588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</row>
    <row r="25" spans="1:23" ht="13" x14ac:dyDescent="0.15">
      <c r="A25" s="9"/>
      <c r="B25" s="9"/>
      <c r="C25" s="7" t="s">
        <v>21</v>
      </c>
      <c r="D25" s="7">
        <v>10897</v>
      </c>
      <c r="E25" s="7">
        <v>4333</v>
      </c>
      <c r="F25" s="7">
        <v>599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spans="1:23" ht="13" x14ac:dyDescent="0.1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spans="1:23" ht="16" x14ac:dyDescent="0.2">
      <c r="A27" s="5" t="s">
        <v>22</v>
      </c>
      <c r="B27" s="9"/>
      <c r="C27" s="9"/>
      <c r="D27" s="2">
        <f t="shared" ref="D27:F27" si="6">D4-D18</f>
        <v>221045</v>
      </c>
      <c r="E27" s="2">
        <f t="shared" si="6"/>
        <v>198686</v>
      </c>
      <c r="F27" s="2">
        <f t="shared" si="6"/>
        <v>177930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1:23" ht="13" x14ac:dyDescent="0.1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</row>
    <row r="29" spans="1:23" ht="13" x14ac:dyDescent="0.15"/>
    <row r="30" spans="1:23" ht="18" x14ac:dyDescent="0.2">
      <c r="A30" s="3" t="s">
        <v>23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3" x14ac:dyDescent="0.15"/>
    <row r="32" spans="1:23" ht="16" x14ac:dyDescent="0.2">
      <c r="A32" s="2" t="s">
        <v>24</v>
      </c>
      <c r="B32" s="1"/>
      <c r="C32" s="2"/>
      <c r="D32" s="2">
        <v>1472968</v>
      </c>
      <c r="E32" s="2">
        <v>1505615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4" x14ac:dyDescent="0.15">
      <c r="A33" s="6"/>
      <c r="B33" s="6" t="s">
        <v>25</v>
      </c>
      <c r="C33" s="6"/>
      <c r="D33" s="6">
        <v>-1319892</v>
      </c>
      <c r="E33" s="6">
        <v>-1371334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16.5" customHeight="1" x14ac:dyDescent="0.15">
      <c r="A34" s="6"/>
      <c r="B34" s="6" t="s">
        <v>26</v>
      </c>
      <c r="C34" s="6"/>
      <c r="D34" s="6">
        <f t="shared" ref="D34:E34" si="7">D32+D33</f>
        <v>153076</v>
      </c>
      <c r="E34" s="6">
        <f t="shared" si="7"/>
        <v>134281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13" x14ac:dyDescent="0.15">
      <c r="A35" s="7"/>
      <c r="B35" s="7"/>
      <c r="C35" s="7" t="s">
        <v>27</v>
      </c>
      <c r="D35" s="7">
        <v>-76624</v>
      </c>
      <c r="E35" s="7">
        <v>-62689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4" x14ac:dyDescent="0.15">
      <c r="A36" s="6"/>
      <c r="B36" s="6" t="s">
        <v>28</v>
      </c>
      <c r="C36" s="6"/>
      <c r="D36" s="6">
        <f t="shared" ref="D36:E36" si="8">D34+D35</f>
        <v>76452</v>
      </c>
      <c r="E36" s="6">
        <f t="shared" si="8"/>
        <v>71592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13" x14ac:dyDescent="0.15">
      <c r="A37" s="7"/>
      <c r="B37" s="7"/>
      <c r="C37" s="7" t="s">
        <v>29</v>
      </c>
      <c r="D37" s="7">
        <v>923</v>
      </c>
      <c r="E37" s="7">
        <v>1013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3" x14ac:dyDescent="0.15">
      <c r="A38" s="7"/>
      <c r="B38" s="7"/>
      <c r="C38" s="7" t="s">
        <v>30</v>
      </c>
      <c r="D38" s="7">
        <v>-28886</v>
      </c>
      <c r="E38" s="7">
        <v>-42152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13" x14ac:dyDescent="0.15">
      <c r="A39" s="7"/>
      <c r="B39" s="7"/>
      <c r="C39" s="7" t="s">
        <v>31</v>
      </c>
      <c r="D39" s="7">
        <v>14281</v>
      </c>
      <c r="E39" s="7">
        <v>7412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3" x14ac:dyDescent="0.15">
      <c r="A40" s="7"/>
      <c r="B40" s="7"/>
      <c r="C40" s="7" t="s">
        <v>32</v>
      </c>
      <c r="D40" s="7">
        <v>-23988</v>
      </c>
      <c r="E40" s="7">
        <v>-7794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14" x14ac:dyDescent="0.15">
      <c r="A41" s="6"/>
      <c r="B41" s="6" t="s">
        <v>33</v>
      </c>
      <c r="C41" s="6"/>
      <c r="D41" s="6">
        <f t="shared" ref="D41:E41" si="9">D36+D37+D38+D39+D40</f>
        <v>38782</v>
      </c>
      <c r="E41" s="6">
        <f t="shared" si="9"/>
        <v>30071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13" x14ac:dyDescent="0.15">
      <c r="A42" s="7"/>
      <c r="B42" s="7"/>
      <c r="C42" s="7" t="s">
        <v>34</v>
      </c>
      <c r="D42" s="7">
        <v>-8438</v>
      </c>
      <c r="E42" s="7">
        <v>-6572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13" x14ac:dyDescent="0.15">
      <c r="A43" s="7"/>
      <c r="B43" s="7"/>
      <c r="C43" s="7" t="s">
        <v>35</v>
      </c>
      <c r="D43" s="7">
        <v>-8169</v>
      </c>
      <c r="E43" s="7">
        <v>-6878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16" x14ac:dyDescent="0.2">
      <c r="A44" s="2" t="s">
        <v>36</v>
      </c>
      <c r="C44" s="2"/>
      <c r="D44" s="2">
        <v>22369</v>
      </c>
      <c r="E44" s="2">
        <v>20748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3" x14ac:dyDescent="0.15"/>
    <row r="46" spans="1:23" ht="13" x14ac:dyDescent="0.15"/>
    <row r="47" spans="1:23" ht="18" x14ac:dyDescent="0.2">
      <c r="A47" s="3" t="s">
        <v>37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3" x14ac:dyDescent="0.15"/>
    <row r="49" spans="1:23" ht="16" x14ac:dyDescent="0.2">
      <c r="A49" s="2" t="s">
        <v>38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14" x14ac:dyDescent="0.15">
      <c r="A50" s="6"/>
      <c r="B50" s="6" t="s">
        <v>39</v>
      </c>
      <c r="C50" s="6"/>
      <c r="D50" s="6">
        <f t="shared" ref="D50:E50" si="10">D51+D52</f>
        <v>1677654</v>
      </c>
      <c r="E50" s="6">
        <f t="shared" si="10"/>
        <v>1858463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16.5" customHeight="1" x14ac:dyDescent="0.15">
      <c r="A51" s="7"/>
      <c r="B51" s="7"/>
      <c r="C51" s="7" t="s">
        <v>40</v>
      </c>
      <c r="D51" s="7">
        <v>1630654</v>
      </c>
      <c r="E51" s="7">
        <v>1851065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13" x14ac:dyDescent="0.15">
      <c r="A52" s="7"/>
      <c r="B52" s="7"/>
      <c r="C52" s="7" t="s">
        <v>41</v>
      </c>
      <c r="D52" s="7">
        <v>47000</v>
      </c>
      <c r="E52" s="7">
        <v>7398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14" x14ac:dyDescent="0.15">
      <c r="A53" s="6"/>
      <c r="B53" s="6" t="s">
        <v>42</v>
      </c>
      <c r="C53" s="6"/>
      <c r="D53" s="6">
        <f t="shared" ref="D53:E53" si="11">SUM(D54:D57)</f>
        <v>-1929798</v>
      </c>
      <c r="E53" s="6">
        <f t="shared" si="11"/>
        <v>-1620438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13" x14ac:dyDescent="0.15">
      <c r="A54" s="7"/>
      <c r="B54" s="7"/>
      <c r="C54" s="7" t="s">
        <v>43</v>
      </c>
      <c r="D54" s="7">
        <v>-1153559</v>
      </c>
      <c r="E54" s="7">
        <v>-1231204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13" x14ac:dyDescent="0.15">
      <c r="A55" s="7"/>
      <c r="B55" s="7"/>
      <c r="C55" s="7" t="s">
        <v>44</v>
      </c>
      <c r="D55" s="7">
        <v>-189653</v>
      </c>
      <c r="E55" s="7">
        <v>-182271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3" x14ac:dyDescent="0.15">
      <c r="A56" s="7"/>
      <c r="B56" s="7"/>
      <c r="C56" s="7" t="s">
        <v>45</v>
      </c>
      <c r="D56" s="7">
        <v>-6878</v>
      </c>
      <c r="E56" s="7">
        <v>-4692</v>
      </c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13" x14ac:dyDescent="0.15">
      <c r="A57" s="7"/>
      <c r="B57" s="7"/>
      <c r="C57" s="7" t="s">
        <v>46</v>
      </c>
      <c r="D57" s="7">
        <v>-579708</v>
      </c>
      <c r="E57" s="7">
        <v>-202271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3" x14ac:dyDescent="0.1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14" x14ac:dyDescent="0.15">
      <c r="A59" s="6"/>
      <c r="B59" s="6" t="s">
        <v>47</v>
      </c>
      <c r="C59" s="6"/>
      <c r="D59" s="6">
        <f t="shared" ref="D59:E59" si="12">D50+D53</f>
        <v>-252144</v>
      </c>
      <c r="E59" s="6">
        <f t="shared" si="12"/>
        <v>238025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14" x14ac:dyDescent="0.1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16" x14ac:dyDescent="0.2">
      <c r="A61" s="2" t="s">
        <v>48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14" x14ac:dyDescent="0.15">
      <c r="A62" s="6"/>
      <c r="B62" s="6" t="s">
        <v>39</v>
      </c>
      <c r="C62" s="6"/>
      <c r="D62" s="6">
        <v>28567</v>
      </c>
      <c r="E62" s="6">
        <v>6956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13" x14ac:dyDescent="0.15">
      <c r="A63" s="7"/>
      <c r="B63" s="7"/>
      <c r="C63" s="7" t="s">
        <v>49</v>
      </c>
      <c r="D63" s="7">
        <v>775</v>
      </c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ht="13" x14ac:dyDescent="0.15">
      <c r="A64" s="7"/>
      <c r="B64" s="7"/>
      <c r="C64" s="7" t="s">
        <v>50</v>
      </c>
      <c r="D64" s="7">
        <v>22368</v>
      </c>
      <c r="E64" s="7">
        <v>3702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ht="13" x14ac:dyDescent="0.15">
      <c r="A65" s="7"/>
      <c r="B65" s="7"/>
      <c r="C65" s="7" t="s">
        <v>51</v>
      </c>
      <c r="D65" s="7">
        <v>5424</v>
      </c>
      <c r="E65" s="7">
        <v>3254</v>
      </c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14" x14ac:dyDescent="0.15">
      <c r="A66" s="6"/>
      <c r="B66" s="6" t="s">
        <v>52</v>
      </c>
      <c r="C66" s="6"/>
      <c r="D66" s="6">
        <v>-39832</v>
      </c>
      <c r="E66" s="6">
        <v>-48553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13" x14ac:dyDescent="0.15">
      <c r="A67" s="7"/>
      <c r="B67" s="7"/>
      <c r="C67" s="7" t="s">
        <v>53</v>
      </c>
      <c r="D67" s="7">
        <v>-39082</v>
      </c>
      <c r="E67" s="7">
        <v>-22445</v>
      </c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 ht="13" x14ac:dyDescent="0.15">
      <c r="A68" s="7"/>
      <c r="B68" s="7"/>
      <c r="C68" s="7" t="s">
        <v>54</v>
      </c>
      <c r="D68" s="7">
        <v>-750</v>
      </c>
      <c r="E68" s="7">
        <v>-26108</v>
      </c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13" x14ac:dyDescent="0.1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 ht="14" x14ac:dyDescent="0.15">
      <c r="A70" s="6"/>
      <c r="B70" s="6" t="s">
        <v>55</v>
      </c>
      <c r="C70" s="6"/>
      <c r="D70" s="6">
        <f t="shared" ref="D70:E70" si="13">D62+D66</f>
        <v>-11265</v>
      </c>
      <c r="E70" s="6">
        <f t="shared" si="13"/>
        <v>-41597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13" x14ac:dyDescent="0.15"/>
    <row r="72" spans="1:23" ht="16" x14ac:dyDescent="0.2">
      <c r="A72" s="2" t="s">
        <v>56</v>
      </c>
    </row>
    <row r="73" spans="1:23" ht="14" x14ac:dyDescent="0.15">
      <c r="A73" s="6"/>
      <c r="B73" s="6" t="s">
        <v>39</v>
      </c>
      <c r="C73" s="6"/>
      <c r="D73" s="6">
        <v>826894</v>
      </c>
      <c r="E73" s="6">
        <v>476849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13" x14ac:dyDescent="0.15">
      <c r="A74" s="7"/>
      <c r="B74" s="7"/>
      <c r="C74" s="7" t="s">
        <v>57</v>
      </c>
      <c r="D74" s="7">
        <v>826894</v>
      </c>
      <c r="E74" s="7">
        <v>476849</v>
      </c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3" ht="14" x14ac:dyDescent="0.15">
      <c r="A75" s="6"/>
      <c r="B75" s="6" t="s">
        <v>42</v>
      </c>
      <c r="C75" s="6"/>
      <c r="D75" s="6">
        <v>-624295</v>
      </c>
      <c r="E75" s="6">
        <v>-599593</v>
      </c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13" x14ac:dyDescent="0.15">
      <c r="A76" s="7"/>
      <c r="B76" s="7"/>
      <c r="C76" s="7" t="s">
        <v>58</v>
      </c>
      <c r="D76" s="7">
        <v>-610389</v>
      </c>
      <c r="E76" s="7">
        <v>-599593</v>
      </c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 ht="13" x14ac:dyDescent="0.15">
      <c r="A77" s="7"/>
      <c r="B77" s="7"/>
      <c r="C77" s="7" t="s">
        <v>59</v>
      </c>
      <c r="D77" s="7">
        <v>-13906</v>
      </c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 ht="13" x14ac:dyDescent="0.1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3" ht="14" x14ac:dyDescent="0.15">
      <c r="A79" s="7"/>
      <c r="B79" s="6" t="s">
        <v>60</v>
      </c>
      <c r="C79" s="7"/>
      <c r="D79" s="6">
        <f t="shared" ref="D79:E79" si="14">D73+D75</f>
        <v>202599</v>
      </c>
      <c r="E79" s="6">
        <f t="shared" si="14"/>
        <v>-122744</v>
      </c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ht="13" x14ac:dyDescent="0.15"/>
    <row r="81" spans="1:23" ht="16" x14ac:dyDescent="0.2">
      <c r="A81" s="2" t="s">
        <v>61</v>
      </c>
      <c r="D81" s="2">
        <f t="shared" ref="D81:E81" si="15">D79+D70+D59</f>
        <v>-60810</v>
      </c>
      <c r="E81" s="2">
        <f t="shared" si="15"/>
        <v>73684</v>
      </c>
    </row>
    <row r="82" spans="1:23" ht="14" x14ac:dyDescent="0.15">
      <c r="A82" s="6" t="s">
        <v>62</v>
      </c>
      <c r="B82" s="6"/>
      <c r="C82" s="6"/>
      <c r="D82" s="6">
        <v>74438</v>
      </c>
      <c r="E82" s="6">
        <v>754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14" x14ac:dyDescent="0.15">
      <c r="A83" s="6" t="s">
        <v>63</v>
      </c>
      <c r="B83" s="6"/>
      <c r="C83" s="6"/>
      <c r="D83" s="6">
        <v>13628</v>
      </c>
      <c r="E83" s="6">
        <v>74438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13" x14ac:dyDescent="0.15"/>
    <row r="85" spans="1:23" ht="13" x14ac:dyDescent="0.15"/>
    <row r="86" spans="1:23" ht="18" x14ac:dyDescent="0.2">
      <c r="A86" s="10" t="s">
        <v>64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8" x14ac:dyDescent="0.2">
      <c r="A87" s="11"/>
      <c r="B87" s="8" t="s">
        <v>65</v>
      </c>
      <c r="D87" s="8">
        <f t="shared" ref="D87:E87" si="16">D23-D15</f>
        <v>337159</v>
      </c>
      <c r="E87" s="8">
        <f t="shared" si="16"/>
        <v>60733</v>
      </c>
    </row>
    <row r="88" spans="1:23" ht="18" x14ac:dyDescent="0.2">
      <c r="A88" s="11"/>
      <c r="B88" s="8" t="s">
        <v>66</v>
      </c>
      <c r="D88" s="8">
        <f t="shared" ref="D88:E88" si="17">D36</f>
        <v>76452</v>
      </c>
      <c r="E88" s="8">
        <f t="shared" si="17"/>
        <v>71592</v>
      </c>
    </row>
    <row r="89" spans="1:23" ht="18" x14ac:dyDescent="0.2">
      <c r="A89" s="11"/>
    </row>
    <row r="90" spans="1:23" s="12" customFormat="1" ht="13" x14ac:dyDescent="0.1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2026-06-24T04:32:24Z</dcterms:modified>
</cp:coreProperties>
</file>